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730" windowHeight="11760"/>
  </bookViews>
  <sheets>
    <sheet name="Scenario" sheetId="4" r:id="rId1"/>
  </sheets>
  <calcPr calcId="125725"/>
</workbook>
</file>

<file path=xl/calcChain.xml><?xml version="1.0" encoding="utf-8"?>
<calcChain xmlns="http://schemas.openxmlformats.org/spreadsheetml/2006/main">
  <c r="F14" i="4"/>
  <c r="G7"/>
  <c r="H7" s="1"/>
  <c r="F7"/>
  <c r="F4"/>
  <c r="G4" s="1"/>
  <c r="H4" s="1"/>
  <c r="E16"/>
  <c r="F16"/>
  <c r="G16"/>
  <c r="H16"/>
  <c r="D16"/>
  <c r="F8" l="1"/>
  <c r="G8" s="1"/>
  <c r="H8" s="1"/>
  <c r="F6"/>
  <c r="G6" s="1"/>
  <c r="H6" s="1"/>
  <c r="F5"/>
  <c r="G5" s="1"/>
  <c r="H5" s="1"/>
  <c r="F3"/>
  <c r="G3" s="1"/>
  <c r="H3" s="1"/>
  <c r="G14"/>
  <c r="E14"/>
  <c r="D14"/>
  <c r="E15" l="1"/>
  <c r="F13"/>
  <c r="D13"/>
  <c r="H14"/>
  <c r="D15" l="1"/>
  <c r="D12"/>
  <c r="E13"/>
  <c r="E12"/>
  <c r="G13"/>
  <c r="F15" l="1"/>
  <c r="F12"/>
  <c r="H13"/>
  <c r="G12"/>
  <c r="H15"/>
  <c r="G15"/>
  <c r="H12"/>
</calcChain>
</file>

<file path=xl/sharedStrings.xml><?xml version="1.0" encoding="utf-8"?>
<sst xmlns="http://schemas.openxmlformats.org/spreadsheetml/2006/main" count="21" uniqueCount="12">
  <si>
    <t>(en TWhc)</t>
  </si>
  <si>
    <t>CEE précarité énergétique</t>
  </si>
  <si>
    <t>Programmes</t>
  </si>
  <si>
    <t>Coup de pouce</t>
  </si>
  <si>
    <t>CEE délivrés</t>
  </si>
  <si>
    <t>Bonifications liées aux opérations</t>
  </si>
  <si>
    <t>Economies d'énergie liées aux opérations standardisées</t>
  </si>
  <si>
    <t>Economies d'énergie liées aux opérations spécifiques</t>
  </si>
  <si>
    <t>Economies d'énergie liées aux opérations coup de pouce</t>
  </si>
  <si>
    <t>TOTAL</t>
  </si>
  <si>
    <t>Bonifications liées aux opérations coup de pouce</t>
  </si>
  <si>
    <t>CEE classique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</si>
</sst>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u/>
      <sz val="11"/>
      <color indexed="30"/>
      <name val="Calibri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1" fillId="2" borderId="1" xfId="0" applyNumberFormat="1" applyFont="1" applyFill="1" applyBorder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Font="1" applyBorder="1"/>
    <xf numFmtId="0" fontId="4" fillId="0" borderId="0" xfId="0" applyFont="1" applyBorder="1"/>
    <xf numFmtId="1" fontId="2" fillId="0" borderId="1" xfId="0" applyNumberFormat="1" applyFont="1" applyFill="1" applyBorder="1"/>
    <xf numFmtId="1" fontId="1" fillId="0" borderId="1" xfId="0" applyNumberFormat="1" applyFont="1" applyFill="1" applyBorder="1"/>
    <xf numFmtId="1" fontId="1" fillId="3" borderId="1" xfId="0" applyNumberFormat="1" applyFont="1" applyFill="1" applyBorder="1"/>
    <xf numFmtId="1" fontId="1" fillId="5" borderId="1" xfId="0" applyNumberFormat="1" applyFont="1" applyFill="1" applyBorder="1"/>
    <xf numFmtId="1" fontId="1" fillId="0" borderId="3" xfId="0" applyNumberFormat="1" applyFont="1" applyFill="1" applyBorder="1"/>
    <xf numFmtId="1" fontId="1" fillId="0" borderId="4" xfId="0" applyNumberFormat="1" applyFont="1" applyFill="1" applyBorder="1"/>
    <xf numFmtId="1" fontId="2" fillId="0" borderId="5" xfId="0" applyNumberFormat="1" applyFont="1" applyFill="1" applyBorder="1"/>
    <xf numFmtId="1" fontId="1" fillId="0" borderId="6" xfId="0" applyNumberFormat="1" applyFont="1" applyFill="1" applyBorder="1"/>
    <xf numFmtId="1" fontId="1" fillId="0" borderId="7" xfId="0" applyNumberFormat="1" applyFont="1" applyFill="1" applyBorder="1"/>
    <xf numFmtId="1" fontId="1" fillId="0" borderId="8" xfId="0" applyNumberFormat="1" applyFont="1" applyFill="1" applyBorder="1"/>
    <xf numFmtId="1" fontId="1" fillId="0" borderId="9" xfId="0" applyNumberFormat="1" applyFont="1" applyFill="1" applyBorder="1"/>
    <xf numFmtId="1" fontId="1" fillId="4" borderId="3" xfId="0" applyNumberFormat="1" applyFont="1" applyFill="1" applyBorder="1"/>
    <xf numFmtId="1" fontId="1" fillId="4" borderId="4" xfId="0" applyNumberFormat="1" applyFont="1" applyFill="1" applyBorder="1"/>
    <xf numFmtId="1" fontId="1" fillId="3" borderId="5" xfId="0" applyNumberFormat="1" applyFont="1" applyFill="1" applyBorder="1"/>
    <xf numFmtId="1" fontId="1" fillId="5" borderId="5" xfId="0" applyNumberFormat="1" applyFont="1" applyFill="1" applyBorder="1"/>
    <xf numFmtId="1" fontId="1" fillId="2" borderId="5" xfId="0" applyNumberFormat="1" applyFont="1" applyFill="1" applyBorder="1"/>
    <xf numFmtId="1" fontId="1" fillId="6" borderId="6" xfId="0" applyNumberFormat="1" applyFont="1" applyFill="1" applyBorder="1"/>
    <xf numFmtId="1" fontId="1" fillId="6" borderId="7" xfId="0" applyNumberFormat="1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4" borderId="10" xfId="0" applyFont="1" applyFill="1" applyBorder="1"/>
    <xf numFmtId="0" fontId="1" fillId="3" borderId="11" xfId="0" applyFont="1" applyFill="1" applyBorder="1"/>
    <xf numFmtId="0" fontId="1" fillId="5" borderId="11" xfId="0" applyFont="1" applyFill="1" applyBorder="1"/>
    <xf numFmtId="0" fontId="1" fillId="2" borderId="11" xfId="0" applyFont="1" applyFill="1" applyBorder="1"/>
    <xf numFmtId="0" fontId="1" fillId="6" borderId="12" xfId="0" applyFont="1" applyFill="1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stacked"/>
        <c:ser>
          <c:idx val="0"/>
          <c:order val="0"/>
          <c:tx>
            <c:strRef>
              <c:f>Scenario!$C$12</c:f>
              <c:strCache>
                <c:ptCount val="1"/>
                <c:pt idx="0">
                  <c:v>Economies d'énergie liées aux opérations standardisées</c:v>
                </c:pt>
              </c:strCache>
            </c:strRef>
          </c:tx>
          <c:spPr>
            <a:solidFill>
              <a:srgbClr val="002060"/>
            </a:solidFill>
          </c:spPr>
          <c:cat>
            <c:numRef>
              <c:f>Scenario!$D$2:$H$2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Scenario!$D$12:$H$12</c:f>
              <c:numCache>
                <c:formatCode>0</c:formatCode>
                <c:ptCount val="5"/>
                <c:pt idx="0">
                  <c:v>163</c:v>
                </c:pt>
                <c:pt idx="1">
                  <c:v>190</c:v>
                </c:pt>
                <c:pt idx="2">
                  <c:v>247</c:v>
                </c:pt>
                <c:pt idx="3">
                  <c:v>296.40000000000003</c:v>
                </c:pt>
                <c:pt idx="4">
                  <c:v>326.04000000000008</c:v>
                </c:pt>
              </c:numCache>
            </c:numRef>
          </c:val>
        </c:ser>
        <c:ser>
          <c:idx val="1"/>
          <c:order val="1"/>
          <c:tx>
            <c:strRef>
              <c:f>Scenario!$C$13</c:f>
              <c:strCache>
                <c:ptCount val="1"/>
                <c:pt idx="0">
                  <c:v>Economies d'énergie liées aux opérations spécifiques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Scenario!$D$2:$H$2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Scenario!$D$13:$H$13</c:f>
              <c:numCache>
                <c:formatCode>0</c:formatCode>
                <c:ptCount val="5"/>
                <c:pt idx="0">
                  <c:v>15</c:v>
                </c:pt>
                <c:pt idx="1">
                  <c:v>17</c:v>
                </c:pt>
                <c:pt idx="2">
                  <c:v>19</c:v>
                </c:pt>
                <c:pt idx="3">
                  <c:v>21</c:v>
                </c:pt>
                <c:pt idx="4">
                  <c:v>72</c:v>
                </c:pt>
              </c:numCache>
            </c:numRef>
          </c:val>
        </c:ser>
        <c:ser>
          <c:idx val="2"/>
          <c:order val="2"/>
          <c:tx>
            <c:strRef>
              <c:f>Scenario!$C$14</c:f>
              <c:strCache>
                <c:ptCount val="1"/>
                <c:pt idx="0">
                  <c:v>Economies d'énergie liées aux opérations coup de pouce</c:v>
                </c:pt>
              </c:strCache>
            </c:strRef>
          </c:tx>
          <c:cat>
            <c:numRef>
              <c:f>Scenario!$D$2:$H$2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Scenario!$D$14:$H$14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37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3"/>
          <c:order val="3"/>
          <c:tx>
            <c:strRef>
              <c:f>Scenario!$C$15</c:f>
              <c:strCache>
                <c:ptCount val="1"/>
                <c:pt idx="0">
                  <c:v>Bonifications liées aux opérations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Scenario!$D$2:$H$2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Scenario!$D$15:$H$15</c:f>
              <c:numCache>
                <c:formatCode>0</c:formatCode>
                <c:ptCount val="5"/>
                <c:pt idx="0">
                  <c:v>59</c:v>
                </c:pt>
                <c:pt idx="1">
                  <c:v>68</c:v>
                </c:pt>
                <c:pt idx="2">
                  <c:v>200.4</c:v>
                </c:pt>
                <c:pt idx="3">
                  <c:v>256.08</c:v>
                </c:pt>
                <c:pt idx="4">
                  <c:v>266.68799999999999</c:v>
                </c:pt>
              </c:numCache>
            </c:numRef>
          </c:val>
        </c:ser>
        <c:ser>
          <c:idx val="4"/>
          <c:order val="4"/>
          <c:tx>
            <c:strRef>
              <c:f>Scenario!$C$16</c:f>
              <c:strCache>
                <c:ptCount val="1"/>
                <c:pt idx="0">
                  <c:v>Programmes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Scenario!$D$2:$H$2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Scenario!$D$16:$H$16</c:f>
              <c:numCache>
                <c:formatCode>0</c:formatCode>
                <c:ptCount val="5"/>
                <c:pt idx="0">
                  <c:v>4</c:v>
                </c:pt>
                <c:pt idx="1">
                  <c:v>15</c:v>
                </c:pt>
                <c:pt idx="2">
                  <c:v>49</c:v>
                </c:pt>
                <c:pt idx="3">
                  <c:v>70</c:v>
                </c:pt>
                <c:pt idx="4">
                  <c:v>62</c:v>
                </c:pt>
              </c:numCache>
            </c:numRef>
          </c:val>
        </c:ser>
        <c:overlap val="100"/>
        <c:axId val="81188352"/>
        <c:axId val="81189888"/>
      </c:barChart>
      <c:catAx>
        <c:axId val="81188352"/>
        <c:scaling>
          <c:orientation val="minMax"/>
        </c:scaling>
        <c:axPos val="b"/>
        <c:numFmt formatCode="General" sourceLinked="1"/>
        <c:tickLblPos val="nextTo"/>
        <c:crossAx val="81189888"/>
        <c:crosses val="autoZero"/>
        <c:auto val="1"/>
        <c:lblAlgn val="ctr"/>
        <c:lblOffset val="100"/>
      </c:catAx>
      <c:valAx>
        <c:axId val="81189888"/>
        <c:scaling>
          <c:orientation val="minMax"/>
        </c:scaling>
        <c:axPos val="l"/>
        <c:majorGridlines>
          <c:spPr>
            <a:ln>
              <a:prstDash val="sysDash"/>
            </a:ln>
          </c:spPr>
        </c:majorGridlines>
        <c:numFmt formatCode="0" sourceLinked="1"/>
        <c:tickLblPos val="nextTo"/>
        <c:crossAx val="8118835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100"/>
          </a:pPr>
          <a:endParaRPr lang="fr-FR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3888441</xdr:colOff>
      <xdr:row>16</xdr:row>
      <xdr:rowOff>145677</xdr:rowOff>
    </xdr:from>
    <xdr:to>
      <xdr:col>11</xdr:col>
      <xdr:colOff>369793</xdr:colOff>
      <xdr:row>32</xdr:row>
      <xdr:rowOff>112059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6"/>
  <sheetViews>
    <sheetView showGridLines="0" tabSelected="1" zoomScaleNormal="100" workbookViewId="0">
      <selection activeCell="I5" sqref="I5"/>
    </sheetView>
  </sheetViews>
  <sheetFormatPr baseColWidth="10" defaultRowHeight="15"/>
  <cols>
    <col min="1" max="1" width="3" style="3" customWidth="1"/>
    <col min="2" max="2" width="14" style="2" customWidth="1"/>
    <col min="3" max="3" width="59.42578125" style="3" bestFit="1" customWidth="1"/>
    <col min="4" max="9" width="11.42578125" style="3"/>
    <col min="10" max="10" width="4.85546875" style="3" customWidth="1"/>
    <col min="11" max="16384" width="11.42578125" style="3"/>
  </cols>
  <sheetData>
    <row r="2" spans="2:8" ht="15.75" thickBot="1">
      <c r="B2" s="4" t="s">
        <v>4</v>
      </c>
      <c r="C2" s="3" t="s">
        <v>0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</row>
    <row r="3" spans="2:8" s="5" customFormat="1">
      <c r="B3" s="34" t="s">
        <v>11</v>
      </c>
      <c r="C3" s="25" t="s">
        <v>6</v>
      </c>
      <c r="D3" s="11">
        <v>100</v>
      </c>
      <c r="E3" s="11">
        <v>118</v>
      </c>
      <c r="F3" s="11">
        <f>1.3*E3</f>
        <v>153.4</v>
      </c>
      <c r="G3" s="11">
        <f>1.2*F3</f>
        <v>184.08</v>
      </c>
      <c r="H3" s="12">
        <f>1.1*G3</f>
        <v>202.48800000000003</v>
      </c>
    </row>
    <row r="4" spans="2:8" s="5" customFormat="1">
      <c r="B4" s="35"/>
      <c r="C4" s="26" t="s">
        <v>7</v>
      </c>
      <c r="D4" s="8">
        <v>10</v>
      </c>
      <c r="E4" s="7">
        <v>11</v>
      </c>
      <c r="F4" s="7">
        <f>E4+1</f>
        <v>12</v>
      </c>
      <c r="G4" s="7">
        <f t="shared" ref="G4" si="0">F4+1</f>
        <v>13</v>
      </c>
      <c r="H4" s="13">
        <f>G4+50</f>
        <v>63</v>
      </c>
    </row>
    <row r="5" spans="2:8" s="5" customFormat="1" ht="15.75" thickBot="1">
      <c r="B5" s="36"/>
      <c r="C5" s="27" t="s">
        <v>5</v>
      </c>
      <c r="D5" s="14">
        <v>4</v>
      </c>
      <c r="E5" s="14">
        <v>5</v>
      </c>
      <c r="F5" s="14">
        <f>1.3*E5</f>
        <v>6.5</v>
      </c>
      <c r="G5" s="14">
        <f>1.2*F5</f>
        <v>7.8</v>
      </c>
      <c r="H5" s="15">
        <f>1.1*G5</f>
        <v>8.58</v>
      </c>
    </row>
    <row r="6" spans="2:8" s="6" customFormat="1">
      <c r="B6" s="34" t="s">
        <v>1</v>
      </c>
      <c r="C6" s="25" t="s">
        <v>6</v>
      </c>
      <c r="D6" s="11">
        <v>63</v>
      </c>
      <c r="E6" s="11">
        <v>72</v>
      </c>
      <c r="F6" s="11">
        <f>1.3*E6</f>
        <v>93.600000000000009</v>
      </c>
      <c r="G6" s="11">
        <f>1.2*F6</f>
        <v>112.32000000000001</v>
      </c>
      <c r="H6" s="12">
        <f>1.1*G6</f>
        <v>123.55200000000002</v>
      </c>
    </row>
    <row r="7" spans="2:8">
      <c r="B7" s="35"/>
      <c r="C7" s="26" t="s">
        <v>7</v>
      </c>
      <c r="D7" s="7">
        <v>5</v>
      </c>
      <c r="E7" s="7">
        <v>6</v>
      </c>
      <c r="F7" s="7">
        <f t="shared" ref="F7:H7" si="1">E7+1</f>
        <v>7</v>
      </c>
      <c r="G7" s="7">
        <f t="shared" si="1"/>
        <v>8</v>
      </c>
      <c r="H7" s="13">
        <f t="shared" si="1"/>
        <v>9</v>
      </c>
    </row>
    <row r="8" spans="2:8" ht="15.75" thickBot="1">
      <c r="B8" s="36"/>
      <c r="C8" s="27" t="s">
        <v>5</v>
      </c>
      <c r="D8" s="14">
        <v>55</v>
      </c>
      <c r="E8" s="14">
        <v>63</v>
      </c>
      <c r="F8" s="14">
        <f>1.3*E8</f>
        <v>81.900000000000006</v>
      </c>
      <c r="G8" s="14">
        <f>1.2*F8</f>
        <v>98.28</v>
      </c>
      <c r="H8" s="15">
        <f>1.1*G8</f>
        <v>108.108</v>
      </c>
    </row>
    <row r="9" spans="2:8" s="5" customFormat="1">
      <c r="B9" s="34" t="s">
        <v>3</v>
      </c>
      <c r="C9" s="25" t="s">
        <v>8</v>
      </c>
      <c r="D9" s="11"/>
      <c r="E9" s="11"/>
      <c r="F9" s="11">
        <v>37</v>
      </c>
      <c r="G9" s="11">
        <v>50</v>
      </c>
      <c r="H9" s="12">
        <v>50</v>
      </c>
    </row>
    <row r="10" spans="2:8" s="5" customFormat="1" ht="15.75" thickBot="1">
      <c r="B10" s="36"/>
      <c r="C10" s="27" t="s">
        <v>10</v>
      </c>
      <c r="D10" s="14"/>
      <c r="E10" s="14"/>
      <c r="F10" s="14">
        <v>112</v>
      </c>
      <c r="G10" s="14">
        <v>150</v>
      </c>
      <c r="H10" s="15">
        <v>150</v>
      </c>
    </row>
    <row r="11" spans="2:8" s="5" customFormat="1" ht="15.75" thickBot="1">
      <c r="B11" s="37" t="s">
        <v>2</v>
      </c>
      <c r="C11" s="28" t="s">
        <v>2</v>
      </c>
      <c r="D11" s="16">
        <v>4</v>
      </c>
      <c r="E11" s="16">
        <v>15</v>
      </c>
      <c r="F11" s="16">
        <v>49</v>
      </c>
      <c r="G11" s="16">
        <v>70</v>
      </c>
      <c r="H11" s="17">
        <v>62</v>
      </c>
    </row>
    <row r="12" spans="2:8">
      <c r="B12" s="34" t="s">
        <v>9</v>
      </c>
      <c r="C12" s="29" t="s">
        <v>6</v>
      </c>
      <c r="D12" s="18">
        <f t="shared" ref="D12:H13" si="2">D3+D6</f>
        <v>163</v>
      </c>
      <c r="E12" s="18">
        <f t="shared" si="2"/>
        <v>190</v>
      </c>
      <c r="F12" s="18">
        <f t="shared" si="2"/>
        <v>247</v>
      </c>
      <c r="G12" s="18">
        <f t="shared" si="2"/>
        <v>296.40000000000003</v>
      </c>
      <c r="H12" s="19">
        <f t="shared" si="2"/>
        <v>326.04000000000008</v>
      </c>
    </row>
    <row r="13" spans="2:8">
      <c r="B13" s="35"/>
      <c r="C13" s="30" t="s">
        <v>7</v>
      </c>
      <c r="D13" s="9">
        <f t="shared" si="2"/>
        <v>15</v>
      </c>
      <c r="E13" s="9">
        <f t="shared" si="2"/>
        <v>17</v>
      </c>
      <c r="F13" s="9">
        <f t="shared" si="2"/>
        <v>19</v>
      </c>
      <c r="G13" s="9">
        <f t="shared" si="2"/>
        <v>21</v>
      </c>
      <c r="H13" s="20">
        <f t="shared" si="2"/>
        <v>72</v>
      </c>
    </row>
    <row r="14" spans="2:8">
      <c r="B14" s="35"/>
      <c r="C14" s="31" t="s">
        <v>8</v>
      </c>
      <c r="D14" s="10">
        <f>D9</f>
        <v>0</v>
      </c>
      <c r="E14" s="10">
        <f>E9</f>
        <v>0</v>
      </c>
      <c r="F14" s="10">
        <f>F9</f>
        <v>37</v>
      </c>
      <c r="G14" s="10">
        <f>G9</f>
        <v>50</v>
      </c>
      <c r="H14" s="21">
        <f>H9</f>
        <v>50</v>
      </c>
    </row>
    <row r="15" spans="2:8">
      <c r="B15" s="35"/>
      <c r="C15" s="32" t="s">
        <v>5</v>
      </c>
      <c r="D15" s="1">
        <f>D5+D8+D10</f>
        <v>59</v>
      </c>
      <c r="E15" s="1">
        <f>E5+E8+E10</f>
        <v>68</v>
      </c>
      <c r="F15" s="1">
        <f>F5+F8+F10</f>
        <v>200.4</v>
      </c>
      <c r="G15" s="1">
        <f>G5+G8+G10</f>
        <v>256.08</v>
      </c>
      <c r="H15" s="22">
        <f>H5+H8+H10</f>
        <v>266.68799999999999</v>
      </c>
    </row>
    <row r="16" spans="2:8" ht="15.75" thickBot="1">
      <c r="B16" s="36"/>
      <c r="C16" s="33" t="s">
        <v>2</v>
      </c>
      <c r="D16" s="23">
        <f>D11</f>
        <v>4</v>
      </c>
      <c r="E16" s="23">
        <f t="shared" ref="E16:H16" si="3">E11</f>
        <v>15</v>
      </c>
      <c r="F16" s="23">
        <f t="shared" si="3"/>
        <v>49</v>
      </c>
      <c r="G16" s="23">
        <f t="shared" si="3"/>
        <v>70</v>
      </c>
      <c r="H16" s="24">
        <f t="shared" si="3"/>
        <v>62</v>
      </c>
    </row>
  </sheetData>
  <mergeCells count="4">
    <mergeCell ref="B3:B5"/>
    <mergeCell ref="B6:B8"/>
    <mergeCell ref="B9:B10"/>
    <mergeCell ref="B12:B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Scenario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2019-06-18T07:00:58Z</cp:lastPrinted>
  <dcterms:created xsi:type="dcterms:W3CDTF">2016-09-22T08:46:19Z</dcterms:created>
  <dcterms:modified xsi:type="dcterms:W3CDTF">2019-06-18T07:00:58Z</dcterms:modified>
</cp:coreProperties>
</file>